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adbcssi.sharepoint.com/sites/2018/Freigegebene Dokumente/WG PSA/09_PSA_alle/03_2026-10051-PSA_gegen_Absturz/04_Aufforderung_zur_Angebotsabgabe/Ausschreibung/"/>
    </mc:Choice>
  </mc:AlternateContent>
  <xr:revisionPtr revIDLastSave="529" documentId="8_{C21EF819-1B29-4836-A2B9-EC8F74527BBA}" xr6:coauthVersionLast="47" xr6:coauthVersionMax="47" xr10:uidLastSave="{B9DFADFC-BDF9-42B6-8804-EB279B684802}"/>
  <bookViews>
    <workbookView xWindow="-28920" yWindow="-120" windowWidth="29040" windowHeight="15720" xr2:uid="{AE12A605-B38E-40B4-8AA8-32F18632F819}"/>
  </bookViews>
  <sheets>
    <sheet name="Tabelle1" sheetId="1" r:id="rId1"/>
  </sheets>
  <definedNames>
    <definedName name="_xlnm._FilterDatabase" localSheetId="0" hidden="1">Tabelle1!$A$1:$N$40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7" i="1" l="1"/>
  <c r="M37" i="1" s="1"/>
  <c r="N37" i="1" s="1"/>
  <c r="K38" i="1"/>
  <c r="M38" i="1" s="1"/>
  <c r="N38" i="1" s="1"/>
  <c r="K8" i="1" l="1"/>
  <c r="M8" i="1" s="1"/>
  <c r="N8" i="1" s="1"/>
  <c r="K9" i="1"/>
  <c r="M9" i="1" s="1"/>
  <c r="N9" i="1" s="1"/>
  <c r="K10" i="1"/>
  <c r="M10" i="1" s="1"/>
  <c r="N10" i="1" s="1"/>
  <c r="K11" i="1"/>
  <c r="M11" i="1" s="1"/>
  <c r="N11" i="1" s="1"/>
  <c r="K12" i="1"/>
  <c r="M12" i="1" s="1"/>
  <c r="N12" i="1" s="1"/>
  <c r="K13" i="1"/>
  <c r="M13" i="1"/>
  <c r="N13" i="1" s="1"/>
  <c r="K14" i="1"/>
  <c r="M14" i="1" s="1"/>
  <c r="N14" i="1" s="1"/>
  <c r="K15" i="1"/>
  <c r="M15" i="1" s="1"/>
  <c r="N15" i="1" s="1"/>
  <c r="K16" i="1"/>
  <c r="M16" i="1" s="1"/>
  <c r="N16" i="1" s="1"/>
  <c r="K17" i="1"/>
  <c r="M17" i="1" s="1"/>
  <c r="N17" i="1" s="1"/>
  <c r="K18" i="1"/>
  <c r="M18" i="1" s="1"/>
  <c r="N18" i="1" s="1"/>
  <c r="K19" i="1"/>
  <c r="M19" i="1" s="1"/>
  <c r="N19" i="1" s="1"/>
  <c r="K20" i="1"/>
  <c r="M20" i="1" s="1"/>
  <c r="N20" i="1" s="1"/>
  <c r="K21" i="1"/>
  <c r="M21" i="1" s="1"/>
  <c r="N21" i="1" s="1"/>
  <c r="K22" i="1"/>
  <c r="M22" i="1" s="1"/>
  <c r="N22" i="1" s="1"/>
  <c r="K23" i="1"/>
  <c r="M23" i="1" s="1"/>
  <c r="N23" i="1" s="1"/>
  <c r="K24" i="1"/>
  <c r="M24" i="1"/>
  <c r="N24" i="1" s="1"/>
  <c r="K25" i="1"/>
  <c r="M25" i="1" s="1"/>
  <c r="N25" i="1" s="1"/>
  <c r="K26" i="1"/>
  <c r="M26" i="1" s="1"/>
  <c r="N26" i="1" s="1"/>
  <c r="K27" i="1"/>
  <c r="M27" i="1" s="1"/>
  <c r="N27" i="1" s="1"/>
  <c r="K28" i="1"/>
  <c r="M28" i="1" s="1"/>
  <c r="N28" i="1" s="1"/>
  <c r="K29" i="1"/>
  <c r="M29" i="1" s="1"/>
  <c r="N29" i="1" s="1"/>
  <c r="K30" i="1"/>
  <c r="M30" i="1" s="1"/>
  <c r="N30" i="1" s="1"/>
  <c r="K39" i="1"/>
  <c r="M39" i="1" s="1"/>
  <c r="K36" i="1"/>
  <c r="M36" i="1" s="1"/>
  <c r="N36" i="1" s="1"/>
  <c r="K35" i="1"/>
  <c r="M35" i="1" s="1"/>
  <c r="N35" i="1" s="1"/>
  <c r="K34" i="1"/>
  <c r="M34" i="1" s="1"/>
  <c r="N34" i="1" s="1"/>
  <c r="K33" i="1"/>
  <c r="M33" i="1" s="1"/>
  <c r="N33" i="1" s="1"/>
  <c r="K32" i="1"/>
  <c r="M32" i="1" s="1"/>
  <c r="N32" i="1" s="1"/>
  <c r="K31" i="1"/>
  <c r="M31" i="1" s="1"/>
  <c r="N31" i="1" s="1"/>
  <c r="K7" i="1"/>
  <c r="M7" i="1" s="1"/>
  <c r="N7" i="1" s="1"/>
  <c r="K6" i="1"/>
  <c r="M6" i="1" s="1"/>
  <c r="N6" i="1" s="1"/>
  <c r="M40" i="1" l="1"/>
  <c r="N39" i="1"/>
  <c r="N40" i="1" l="1"/>
</calcChain>
</file>

<file path=xl/sharedStrings.xml><?xml version="1.0" encoding="utf-8"?>
<sst xmlns="http://schemas.openxmlformats.org/spreadsheetml/2006/main" count="56" uniqueCount="56">
  <si>
    <t xml:space="preserve">C 03 Preisblatt Rahmenvereinbarung (RV) Lieferung von Persönlicher Schutzausrüstung (PSA) gegen Absturz (PSAgA)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</si>
  <si>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Fachlos</t>
  </si>
  <si>
    <t>2026 - 10051</t>
  </si>
  <si>
    <t>Bietername/Firma:</t>
  </si>
  <si>
    <t>Pos.:</t>
  </si>
  <si>
    <t>Artikel lt. Produktbeschreibung</t>
  </si>
  <si>
    <t>Materialnummer Autobahn GmbH</t>
  </si>
  <si>
    <t>Artikel Nr. des Anbieters</t>
  </si>
  <si>
    <t>Handelsbezeichnung des Produktes</t>
  </si>
  <si>
    <t xml:space="preserve">geschätzter Bedarf in Stück 2026  (kalkulatorisch*)              </t>
  </si>
  <si>
    <t xml:space="preserve">geschätzter Bedarf in Stück 2027 (kalkulatorisch*)              </t>
  </si>
  <si>
    <t xml:space="preserve">geschätzter Bedarf in Stück 2028  (kalkulatorisch*)              </t>
  </si>
  <si>
    <t xml:space="preserve">geschätzter Bedarf in Stück 2029 (kalkulatorisch*)              </t>
  </si>
  <si>
    <t xml:space="preserve">geschätzter Bedarf in Stück 2030 (kalkulatorisch*)              </t>
  </si>
  <si>
    <t xml:space="preserve">kalkulierter* Bedarf für die max. Vertragslaufzeit von 48 Monaten </t>
  </si>
  <si>
    <t xml:space="preserve">Einzelpreis je Stück excl. MwSt.(bitte eintragen) </t>
  </si>
  <si>
    <t>Gesamtpreis für die max. Vertragslaufzeit von 48 Monaten (netto)</t>
  </si>
  <si>
    <t>Gesamtpreis für die max. Vertragslaufzeit von 48 Monaten (brutto)</t>
  </si>
  <si>
    <t>Rückhaltegurt Herren</t>
  </si>
  <si>
    <t>Bandfalldämpfer  mit Sicherungsseil im Abroller</t>
  </si>
  <si>
    <t>Verbindungsseil (Ypsilon - Seil)</t>
  </si>
  <si>
    <t xml:space="preserve">Sicherungsseil </t>
  </si>
  <si>
    <t xml:space="preserve">Werkzeug - Beutel </t>
  </si>
  <si>
    <t>Dreibock</t>
  </si>
  <si>
    <t>Automatik Seil - Abroller (incl. Rettungsfunktion)</t>
  </si>
  <si>
    <t>Lastwinde für Dreibock</t>
  </si>
  <si>
    <t>Transportmittel für Rettungsgerät</t>
  </si>
  <si>
    <t xml:space="preserve">Rettungsgerät mit Handrolle </t>
  </si>
  <si>
    <t xml:space="preserve">Rettungsseil 80m </t>
  </si>
  <si>
    <t xml:space="preserve">Kantenschutz für Seil </t>
  </si>
  <si>
    <t xml:space="preserve">Karabiner </t>
  </si>
  <si>
    <t>Höhensicherungsgerät mit 10 Meter Seil</t>
  </si>
  <si>
    <t>Rettungsgerät Elektrisch (Fernbedienbar)</t>
  </si>
  <si>
    <t>Materialseil 50m</t>
  </si>
  <si>
    <t>Personenseil 50m</t>
  </si>
  <si>
    <t>Positionierungsgurt zur Arbeit mit Winde geeignet für Damen und Herren</t>
  </si>
  <si>
    <t xml:space="preserve">Einfacher Sitzgurt mit Verbindern </t>
  </si>
  <si>
    <t>Rückhaltegurt für Damen</t>
  </si>
  <si>
    <t xml:space="preserve">Gurt für Arbeiten am Mast </t>
  </si>
  <si>
    <t xml:space="preserve">Halteseil </t>
  </si>
  <si>
    <t>Bandschlinge 1m, 35 kN</t>
  </si>
  <si>
    <t>Loop 40 kN (Scharfkantengeeignet)</t>
  </si>
  <si>
    <t>Mitlaufendes Auffanggerät mit Falldämpfer</t>
  </si>
  <si>
    <t>Falldämpfer</t>
  </si>
  <si>
    <t>Bohrlochhaken mit Verriegelungsfunktion</t>
  </si>
  <si>
    <t>Gerätebeutel 90 Liter, Wasserdicht</t>
  </si>
  <si>
    <t>Schutzhelm für Arbeiten in der Höhe</t>
  </si>
  <si>
    <t>Schutzhandschuhe für Arbeiten am Seil</t>
  </si>
  <si>
    <t>Überprüfung von Persönlicher Schutzausrüstung gegen Absturz. (PSAgA) nach DGUV 312-906 als Dienstleister</t>
  </si>
  <si>
    <t>Sachkundiger nach DGUV 312-906 für die Überprüfung von Persönlicher Schutzausrüstung gegen Absturz. (PSAgA)</t>
  </si>
  <si>
    <t>Schulung "Retten und Bergen aus Höhen und Tiefen"  DGUV Regel 112-198 / 199</t>
  </si>
  <si>
    <t>Schulung "Sichere Anwendung PSAgA" DGUV R 112-198</t>
  </si>
  <si>
    <t>Gesamtsumme:</t>
  </si>
  <si>
    <r>
      <t xml:space="preserve">Bitte </t>
    </r>
    <r>
      <rPr>
        <b/>
        <sz val="12"/>
        <color theme="1"/>
        <rFont val="Arial"/>
        <family val="2"/>
      </rPr>
      <t>nur</t>
    </r>
    <r>
      <rPr>
        <sz val="12"/>
        <color theme="1"/>
        <rFont val="Arial"/>
        <family val="2"/>
      </rPr>
      <t xml:space="preserve"> die so farblich gekennzeichneten Felder ausfüllen.  </t>
    </r>
    <r>
      <rPr>
        <sz val="12"/>
        <color rgb="FFFF0000"/>
        <rFont val="Arial"/>
        <family val="2"/>
      </rPr>
      <t>Bei Nichtausfüllen kann das Angebot nicht gewertet werden.</t>
    </r>
  </si>
  <si>
    <t>Veränderungen in den anderen Feldern führen zum Ausschluss des Angebotes.</t>
  </si>
  <si>
    <t>* Die angegebenen Mengen dienen ausschließlich der Kalkulation. Die tatsächlichen Abrufmengen können abweichen.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</si>
</sst>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€&quot;"/>
  </numFmts>
  <fonts count="9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1" xfId="0" applyFont="1" applyFill="1" applyBorder="1" applyAlignment="1">
      <alignment wrapText="1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2" fontId="4" fillId="4" borderId="5" xfId="0" applyNumberFormat="1" applyFont="1" applyFill="1" applyBorder="1" applyAlignment="1" applyProtection="1">
      <alignment vertical="center"/>
      <protection locked="0"/>
    </xf>
    <xf numFmtId="164" fontId="4" fillId="3" borderId="5" xfId="0" applyNumberFormat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0" fontId="2" fillId="5" borderId="1" xfId="0" applyFont="1" applyFill="1" applyBorder="1" applyAlignment="1">
      <alignment wrapText="1"/>
    </xf>
    <xf numFmtId="3" fontId="3" fillId="0" borderId="5" xfId="0" applyNumberFormat="1" applyFont="1" applyBorder="1" applyAlignment="1">
      <alignment vertical="center" wrapText="1"/>
    </xf>
    <xf numFmtId="164" fontId="4" fillId="6" borderId="5" xfId="0" applyNumberFormat="1" applyFont="1" applyFill="1" applyBorder="1" applyAlignment="1">
      <alignment vertical="center"/>
    </xf>
    <xf numFmtId="164" fontId="4" fillId="6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right"/>
    </xf>
    <xf numFmtId="164" fontId="3" fillId="6" borderId="1" xfId="0" applyNumberFormat="1" applyFont="1" applyFill="1" applyBorder="1"/>
    <xf numFmtId="0" fontId="0" fillId="0" borderId="0" xfId="0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3" borderId="3" xfId="0" applyFont="1" applyFill="1" applyBorder="1" applyAlignment="1">
      <alignment wrapText="1"/>
    </xf>
    <xf numFmtId="164" fontId="4" fillId="0" borderId="5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3" fontId="3" fillId="3" borderId="5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center" vertical="center"/>
    </xf>
    <xf numFmtId="3" fontId="3" fillId="7" borderId="5" xfId="0" applyNumberFormat="1" applyFont="1" applyFill="1" applyBorder="1" applyAlignment="1">
      <alignment horizontal="center" vertical="center" wrapText="1"/>
    </xf>
    <xf numFmtId="164" fontId="4" fillId="7" borderId="5" xfId="0" applyNumberFormat="1" applyFont="1" applyFill="1" applyBorder="1" applyAlignment="1">
      <alignment vertical="center"/>
    </xf>
    <xf numFmtId="164" fontId="4" fillId="7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2" fillId="3" borderId="0" xfId="0" applyFont="1" applyFill="1"/>
    <xf numFmtId="0" fontId="2" fillId="7" borderId="1" xfId="0" applyFont="1" applyFill="1" applyBorder="1" applyAlignment="1">
      <alignment wrapText="1"/>
    </xf>
    <xf numFmtId="0" fontId="2" fillId="7" borderId="3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 applyProtection="1">
      <alignment horizontal="right"/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0" fontId="7" fillId="4" borderId="4" xfId="0" applyFont="1" applyFill="1" applyBorder="1" applyAlignment="1" applyProtection="1">
      <alignment horizontal="left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Standard" xfId="0" builtinId="0"/>
  </cellStyles>
  <dxfs count="1">
    <dxf>
      <fill>
        <patternFill patternType="solid">
          <fgColor auto="1"/>
          <bgColor indexed="65"/>
        </patternFill>
      </fill>
    </dxf>
  </dxfs>
  <tableStyles count="1" defaultTableStyle="TableStyleMedium2" defaultPivotStyle="PivotStyleLight16">
    <tableStyle name="Invisible" pivot="0" table="0" count="0" xr9:uid="{F1BB2E2E-1763-4481-B574-5F99738BAB0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86425-2472-4845-9506-26C5981A1B6F}">
  <sheetPr filterMode="1">
    <pageSetUpPr fitToPage="1"/>
  </sheetPr>
  <dimension ref="A1:N43"/>
  <sheetViews>
    <sheetView tabSelected="1" view="pageLayout" topLeftCell="B1" zoomScale="60" zoomScaleNormal="75" zoomScalePageLayoutView="60" workbookViewId="0">
      <selection activeCell="L8" sqref="L8"/>
    </sheetView>
  </sheetViews>
  <sheetFormatPr defaultColWidth="11.42578125" defaultRowHeight="15"/>
  <cols>
    <col min="1" max="1" width="7.5703125" customWidth="1"/>
    <col min="2" max="2" width="54.140625" customWidth="1"/>
    <col min="3" max="3" width="0.140625" customWidth="1"/>
    <col min="4" max="5" width="30.5703125" customWidth="1"/>
    <col min="6" max="14" width="20.5703125" customWidth="1"/>
  </cols>
  <sheetData>
    <row r="1" spans="1:14" ht="35.1" customHeigh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35.1" customHeight="1">
      <c r="A2" s="39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</row>
    <row r="3" spans="1:14" ht="35.1" customHeight="1">
      <c r="A3" s="39" t="s">
        <v>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1"/>
    </row>
    <row r="4" spans="1:14" ht="35.1" customHeight="1">
      <c r="A4" s="42" t="s">
        <v>3</v>
      </c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ht="75" customHeight="1">
      <c r="A5" s="14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6" t="s">
        <v>9</v>
      </c>
      <c r="G5" s="16" t="s">
        <v>10</v>
      </c>
      <c r="H5" s="16" t="s">
        <v>11</v>
      </c>
      <c r="I5" s="16" t="s">
        <v>12</v>
      </c>
      <c r="J5" s="16" t="s">
        <v>13</v>
      </c>
      <c r="K5" s="16" t="s">
        <v>14</v>
      </c>
      <c r="L5" s="16" t="s">
        <v>15</v>
      </c>
      <c r="M5" s="16" t="s">
        <v>16</v>
      </c>
      <c r="N5" s="16" t="s">
        <v>17</v>
      </c>
    </row>
    <row r="6" spans="1:14" ht="35.1" customHeight="1">
      <c r="A6" s="26">
        <v>10</v>
      </c>
      <c r="B6" s="18" t="s">
        <v>18</v>
      </c>
      <c r="C6" s="25"/>
      <c r="D6" s="2"/>
      <c r="E6" s="2"/>
      <c r="F6" s="24">
        <v>400</v>
      </c>
      <c r="G6" s="24">
        <v>200</v>
      </c>
      <c r="H6" s="24">
        <v>300</v>
      </c>
      <c r="I6" s="24">
        <v>180</v>
      </c>
      <c r="J6" s="24">
        <v>350</v>
      </c>
      <c r="K6" s="24">
        <f>SUM(F6:J6)</f>
        <v>1430</v>
      </c>
      <c r="L6" s="3"/>
      <c r="M6" s="21">
        <f t="shared" ref="M6:M19" si="0">K6*L6</f>
        <v>0</v>
      </c>
      <c r="N6" s="22">
        <f t="shared" ref="N6:N39" si="1">SUM(M6*0.19+M6)</f>
        <v>0</v>
      </c>
    </row>
    <row r="7" spans="1:14" ht="35.1" customHeight="1">
      <c r="A7" s="26">
        <v>20</v>
      </c>
      <c r="B7" s="31" t="s">
        <v>19</v>
      </c>
      <c r="C7" s="25"/>
      <c r="D7" s="2"/>
      <c r="E7" s="2"/>
      <c r="F7" s="23">
        <v>300</v>
      </c>
      <c r="G7" s="23">
        <v>100</v>
      </c>
      <c r="H7" s="23">
        <v>180</v>
      </c>
      <c r="I7" s="23">
        <v>250</v>
      </c>
      <c r="J7" s="23">
        <v>180</v>
      </c>
      <c r="K7" s="23">
        <f t="shared" ref="K7:K39" si="2">SUM(F7:J7)</f>
        <v>1010</v>
      </c>
      <c r="L7" s="3"/>
      <c r="M7" s="4">
        <f t="shared" si="0"/>
        <v>0</v>
      </c>
      <c r="N7" s="5">
        <f t="shared" si="1"/>
        <v>0</v>
      </c>
    </row>
    <row r="8" spans="1:14" ht="35.1" customHeight="1">
      <c r="A8" s="26">
        <v>30</v>
      </c>
      <c r="B8" s="18" t="s">
        <v>20</v>
      </c>
      <c r="C8" s="25"/>
      <c r="D8" s="2"/>
      <c r="E8" s="2"/>
      <c r="F8" s="24">
        <v>180</v>
      </c>
      <c r="G8" s="24">
        <v>60</v>
      </c>
      <c r="H8" s="24">
        <v>100</v>
      </c>
      <c r="I8" s="24">
        <v>180</v>
      </c>
      <c r="J8" s="24">
        <v>100</v>
      </c>
      <c r="K8" s="24">
        <f t="shared" si="2"/>
        <v>620</v>
      </c>
      <c r="L8" s="3"/>
      <c r="M8" s="21">
        <f t="shared" si="0"/>
        <v>0</v>
      </c>
      <c r="N8" s="22">
        <f t="shared" si="1"/>
        <v>0</v>
      </c>
    </row>
    <row r="9" spans="1:14" ht="35.1" customHeight="1">
      <c r="A9" s="26">
        <v>40</v>
      </c>
      <c r="B9" s="1" t="s">
        <v>21</v>
      </c>
      <c r="C9" s="25"/>
      <c r="D9" s="2"/>
      <c r="E9" s="2"/>
      <c r="F9" s="23">
        <v>300</v>
      </c>
      <c r="G9" s="23">
        <v>100</v>
      </c>
      <c r="H9" s="23">
        <v>150</v>
      </c>
      <c r="I9" s="23">
        <v>80</v>
      </c>
      <c r="J9" s="23">
        <v>200</v>
      </c>
      <c r="K9" s="23">
        <f t="shared" si="2"/>
        <v>830</v>
      </c>
      <c r="L9" s="3"/>
      <c r="M9" s="4">
        <f t="shared" si="0"/>
        <v>0</v>
      </c>
      <c r="N9" s="5">
        <f t="shared" si="1"/>
        <v>0</v>
      </c>
    </row>
    <row r="10" spans="1:14" ht="35.1" customHeight="1">
      <c r="A10" s="26">
        <v>50</v>
      </c>
      <c r="B10" s="18" t="s">
        <v>22</v>
      </c>
      <c r="C10" s="25"/>
      <c r="D10" s="2"/>
      <c r="E10" s="2"/>
      <c r="F10" s="24">
        <v>400</v>
      </c>
      <c r="G10" s="24">
        <v>200</v>
      </c>
      <c r="H10" s="24">
        <v>200</v>
      </c>
      <c r="I10" s="24">
        <v>300</v>
      </c>
      <c r="J10" s="24">
        <v>400</v>
      </c>
      <c r="K10" s="24">
        <f t="shared" si="2"/>
        <v>1500</v>
      </c>
      <c r="L10" s="3"/>
      <c r="M10" s="21">
        <f t="shared" si="0"/>
        <v>0</v>
      </c>
      <c r="N10" s="22">
        <f t="shared" si="1"/>
        <v>0</v>
      </c>
    </row>
    <row r="11" spans="1:14" ht="35.1" customHeight="1">
      <c r="A11" s="26">
        <v>60</v>
      </c>
      <c r="B11" s="1" t="s">
        <v>23</v>
      </c>
      <c r="C11" s="25"/>
      <c r="D11" s="2"/>
      <c r="E11" s="2"/>
      <c r="F11" s="23">
        <v>200</v>
      </c>
      <c r="G11" s="23">
        <v>100</v>
      </c>
      <c r="H11" s="23">
        <v>200</v>
      </c>
      <c r="I11" s="23">
        <v>100</v>
      </c>
      <c r="J11" s="23">
        <v>100</v>
      </c>
      <c r="K11" s="23">
        <f t="shared" si="2"/>
        <v>700</v>
      </c>
      <c r="L11" s="3"/>
      <c r="M11" s="4">
        <f t="shared" si="0"/>
        <v>0</v>
      </c>
      <c r="N11" s="5">
        <f t="shared" si="1"/>
        <v>0</v>
      </c>
    </row>
    <row r="12" spans="1:14" ht="35.1" customHeight="1">
      <c r="A12" s="26">
        <v>70</v>
      </c>
      <c r="B12" s="18" t="s">
        <v>24</v>
      </c>
      <c r="C12" s="25"/>
      <c r="D12" s="2"/>
      <c r="E12" s="2"/>
      <c r="F12" s="24">
        <v>200</v>
      </c>
      <c r="G12" s="24">
        <v>100</v>
      </c>
      <c r="H12" s="24">
        <v>200</v>
      </c>
      <c r="I12" s="24">
        <v>100</v>
      </c>
      <c r="J12" s="24">
        <v>100</v>
      </c>
      <c r="K12" s="24">
        <f t="shared" si="2"/>
        <v>700</v>
      </c>
      <c r="L12" s="3"/>
      <c r="M12" s="21">
        <f t="shared" si="0"/>
        <v>0</v>
      </c>
      <c r="N12" s="22">
        <f t="shared" si="1"/>
        <v>0</v>
      </c>
    </row>
    <row r="13" spans="1:14" ht="35.1" customHeight="1">
      <c r="A13" s="26">
        <v>80</v>
      </c>
      <c r="B13" s="1" t="s">
        <v>25</v>
      </c>
      <c r="C13" s="25"/>
      <c r="D13" s="2"/>
      <c r="E13" s="2"/>
      <c r="F13" s="23">
        <v>100</v>
      </c>
      <c r="G13" s="23">
        <v>50</v>
      </c>
      <c r="H13" s="23">
        <v>100</v>
      </c>
      <c r="I13" s="23">
        <v>50</v>
      </c>
      <c r="J13" s="23">
        <v>50</v>
      </c>
      <c r="K13" s="23">
        <f t="shared" si="2"/>
        <v>350</v>
      </c>
      <c r="L13" s="3"/>
      <c r="M13" s="4">
        <f t="shared" si="0"/>
        <v>0</v>
      </c>
      <c r="N13" s="5">
        <f t="shared" si="1"/>
        <v>0</v>
      </c>
    </row>
    <row r="14" spans="1:14" ht="35.1" customHeight="1">
      <c r="A14" s="26">
        <v>90</v>
      </c>
      <c r="B14" s="18" t="s">
        <v>26</v>
      </c>
      <c r="C14" s="25"/>
      <c r="D14" s="2"/>
      <c r="E14" s="2"/>
      <c r="F14" s="24">
        <v>400</v>
      </c>
      <c r="G14" s="24">
        <v>100</v>
      </c>
      <c r="H14" s="24">
        <v>50</v>
      </c>
      <c r="I14" s="24">
        <v>100</v>
      </c>
      <c r="J14" s="24">
        <v>50</v>
      </c>
      <c r="K14" s="24">
        <f t="shared" si="2"/>
        <v>700</v>
      </c>
      <c r="L14" s="3"/>
      <c r="M14" s="21">
        <f t="shared" si="0"/>
        <v>0</v>
      </c>
      <c r="N14" s="22">
        <f t="shared" si="1"/>
        <v>0</v>
      </c>
    </row>
    <row r="15" spans="1:14" ht="35.1" customHeight="1">
      <c r="A15" s="26">
        <v>100</v>
      </c>
      <c r="B15" s="1" t="s">
        <v>27</v>
      </c>
      <c r="C15" s="25"/>
      <c r="D15" s="2"/>
      <c r="E15" s="2"/>
      <c r="F15" s="23">
        <v>300</v>
      </c>
      <c r="G15" s="23">
        <v>100</v>
      </c>
      <c r="H15" s="23">
        <v>80</v>
      </c>
      <c r="I15" s="23">
        <v>100</v>
      </c>
      <c r="J15" s="23">
        <v>200</v>
      </c>
      <c r="K15" s="23">
        <f t="shared" si="2"/>
        <v>780</v>
      </c>
      <c r="L15" s="3"/>
      <c r="M15" s="4">
        <f t="shared" si="0"/>
        <v>0</v>
      </c>
      <c r="N15" s="5">
        <f t="shared" si="1"/>
        <v>0</v>
      </c>
    </row>
    <row r="16" spans="1:14" ht="35.1" customHeight="1">
      <c r="A16" s="26">
        <v>110</v>
      </c>
      <c r="B16" s="18" t="s">
        <v>28</v>
      </c>
      <c r="C16" s="25"/>
      <c r="D16" s="2"/>
      <c r="E16" s="2"/>
      <c r="F16" s="24">
        <v>400</v>
      </c>
      <c r="G16" s="24">
        <v>200</v>
      </c>
      <c r="H16" s="24">
        <v>100</v>
      </c>
      <c r="I16" s="24">
        <v>150</v>
      </c>
      <c r="J16" s="24">
        <v>300</v>
      </c>
      <c r="K16" s="24">
        <f t="shared" si="2"/>
        <v>1150</v>
      </c>
      <c r="L16" s="3"/>
      <c r="M16" s="21">
        <f t="shared" si="0"/>
        <v>0</v>
      </c>
      <c r="N16" s="22">
        <f t="shared" si="1"/>
        <v>0</v>
      </c>
    </row>
    <row r="17" spans="1:14" ht="35.1" customHeight="1">
      <c r="A17" s="26">
        <v>120</v>
      </c>
      <c r="B17" s="1" t="s">
        <v>29</v>
      </c>
      <c r="C17" s="25"/>
      <c r="D17" s="2"/>
      <c r="E17" s="2"/>
      <c r="F17" s="23">
        <v>200</v>
      </c>
      <c r="G17" s="23">
        <v>80</v>
      </c>
      <c r="H17" s="23">
        <v>80</v>
      </c>
      <c r="I17" s="23">
        <v>100</v>
      </c>
      <c r="J17" s="23">
        <v>80</v>
      </c>
      <c r="K17" s="23">
        <f t="shared" si="2"/>
        <v>540</v>
      </c>
      <c r="L17" s="3"/>
      <c r="M17" s="4">
        <f t="shared" si="0"/>
        <v>0</v>
      </c>
      <c r="N17" s="5">
        <f t="shared" si="1"/>
        <v>0</v>
      </c>
    </row>
    <row r="18" spans="1:14" ht="35.1" customHeight="1">
      <c r="A18" s="26">
        <v>130</v>
      </c>
      <c r="B18" s="18" t="s">
        <v>30</v>
      </c>
      <c r="C18" s="25"/>
      <c r="D18" s="2"/>
      <c r="E18" s="2"/>
      <c r="F18" s="24">
        <v>400</v>
      </c>
      <c r="G18" s="24">
        <v>400</v>
      </c>
      <c r="H18" s="24">
        <v>500</v>
      </c>
      <c r="I18" s="24">
        <v>300</v>
      </c>
      <c r="J18" s="24">
        <v>600</v>
      </c>
      <c r="K18" s="24">
        <f t="shared" si="2"/>
        <v>2200</v>
      </c>
      <c r="L18" s="3"/>
      <c r="M18" s="21">
        <f t="shared" si="0"/>
        <v>0</v>
      </c>
      <c r="N18" s="22">
        <f t="shared" si="1"/>
        <v>0</v>
      </c>
    </row>
    <row r="19" spans="1:14" ht="35.1" customHeight="1">
      <c r="A19" s="26">
        <v>140</v>
      </c>
      <c r="B19" s="1" t="s">
        <v>31</v>
      </c>
      <c r="C19" s="25"/>
      <c r="D19" s="2"/>
      <c r="E19" s="2"/>
      <c r="F19" s="23">
        <v>200</v>
      </c>
      <c r="G19" s="23">
        <v>150</v>
      </c>
      <c r="H19" s="23">
        <v>250</v>
      </c>
      <c r="I19" s="23">
        <v>100</v>
      </c>
      <c r="J19" s="23">
        <v>250</v>
      </c>
      <c r="K19" s="23">
        <f t="shared" si="2"/>
        <v>950</v>
      </c>
      <c r="L19" s="3"/>
      <c r="M19" s="4">
        <f t="shared" si="0"/>
        <v>0</v>
      </c>
      <c r="N19" s="5">
        <f t="shared" si="1"/>
        <v>0</v>
      </c>
    </row>
    <row r="20" spans="1:14" ht="35.1" customHeight="1">
      <c r="A20" s="26">
        <v>150</v>
      </c>
      <c r="B20" s="18" t="s">
        <v>32</v>
      </c>
      <c r="C20" s="25"/>
      <c r="D20" s="2"/>
      <c r="E20" s="2"/>
      <c r="F20" s="24">
        <v>50</v>
      </c>
      <c r="G20" s="24">
        <v>20</v>
      </c>
      <c r="H20" s="24">
        <v>40</v>
      </c>
      <c r="I20" s="24">
        <v>20</v>
      </c>
      <c r="J20" s="24">
        <v>30</v>
      </c>
      <c r="K20" s="24">
        <f t="shared" ref="K20:K31" si="3">SUM(F20:J20)</f>
        <v>160</v>
      </c>
      <c r="L20" s="3"/>
      <c r="M20" s="21">
        <f t="shared" ref="M20:M32" si="4">K20*L20</f>
        <v>0</v>
      </c>
      <c r="N20" s="22">
        <f t="shared" ref="N20:N31" si="5">SUM(M20*0.19+M20)</f>
        <v>0</v>
      </c>
    </row>
    <row r="21" spans="1:14" ht="35.1" customHeight="1">
      <c r="A21" s="26">
        <v>160</v>
      </c>
      <c r="B21" s="1" t="s">
        <v>33</v>
      </c>
      <c r="C21" s="25"/>
      <c r="D21" s="2"/>
      <c r="E21" s="2"/>
      <c r="F21" s="23">
        <v>100</v>
      </c>
      <c r="G21" s="23">
        <v>40</v>
      </c>
      <c r="H21" s="23">
        <v>80</v>
      </c>
      <c r="I21" s="23">
        <v>40</v>
      </c>
      <c r="J21" s="23">
        <v>80</v>
      </c>
      <c r="K21" s="23">
        <f t="shared" si="3"/>
        <v>340</v>
      </c>
      <c r="L21" s="3"/>
      <c r="M21" s="4">
        <f t="shared" si="4"/>
        <v>0</v>
      </c>
      <c r="N21" s="5">
        <f t="shared" si="5"/>
        <v>0</v>
      </c>
    </row>
    <row r="22" spans="1:14" ht="35.1" customHeight="1">
      <c r="A22" s="26">
        <v>170</v>
      </c>
      <c r="B22" s="18" t="s">
        <v>34</v>
      </c>
      <c r="C22" s="25"/>
      <c r="D22" s="2"/>
      <c r="E22" s="2"/>
      <c r="F22" s="24">
        <v>100</v>
      </c>
      <c r="G22" s="24">
        <v>50</v>
      </c>
      <c r="H22" s="24">
        <v>50</v>
      </c>
      <c r="I22" s="24">
        <v>50</v>
      </c>
      <c r="J22" s="24">
        <v>50</v>
      </c>
      <c r="K22" s="24">
        <f t="shared" si="3"/>
        <v>300</v>
      </c>
      <c r="L22" s="3"/>
      <c r="M22" s="21">
        <f t="shared" si="4"/>
        <v>0</v>
      </c>
      <c r="N22" s="22">
        <f t="shared" si="5"/>
        <v>0</v>
      </c>
    </row>
    <row r="23" spans="1:14" ht="36.75" customHeight="1">
      <c r="A23" s="26">
        <v>180</v>
      </c>
      <c r="B23" s="1" t="s">
        <v>35</v>
      </c>
      <c r="C23" s="25"/>
      <c r="D23" s="2"/>
      <c r="E23" s="2"/>
      <c r="F23" s="23">
        <v>200</v>
      </c>
      <c r="G23" s="23">
        <v>50</v>
      </c>
      <c r="H23" s="23">
        <v>50</v>
      </c>
      <c r="I23" s="23">
        <v>150</v>
      </c>
      <c r="J23" s="23">
        <v>50</v>
      </c>
      <c r="K23" s="23">
        <f t="shared" si="3"/>
        <v>500</v>
      </c>
      <c r="L23" s="3"/>
      <c r="M23" s="4">
        <f t="shared" si="4"/>
        <v>0</v>
      </c>
      <c r="N23" s="5">
        <f t="shared" si="5"/>
        <v>0</v>
      </c>
    </row>
    <row r="24" spans="1:14" ht="35.1" customHeight="1">
      <c r="A24" s="26">
        <v>190</v>
      </c>
      <c r="B24" s="18" t="s">
        <v>36</v>
      </c>
      <c r="C24" s="25"/>
      <c r="D24" s="2"/>
      <c r="E24" s="2"/>
      <c r="F24" s="24">
        <v>120</v>
      </c>
      <c r="G24" s="24">
        <v>80</v>
      </c>
      <c r="H24" s="24">
        <v>50</v>
      </c>
      <c r="I24" s="24">
        <v>80</v>
      </c>
      <c r="J24" s="24">
        <v>100</v>
      </c>
      <c r="K24" s="24">
        <f t="shared" si="3"/>
        <v>430</v>
      </c>
      <c r="L24" s="3"/>
      <c r="M24" s="21">
        <f t="shared" si="4"/>
        <v>0</v>
      </c>
      <c r="N24" s="22">
        <f t="shared" si="5"/>
        <v>0</v>
      </c>
    </row>
    <row r="25" spans="1:14" ht="35.1" customHeight="1">
      <c r="A25" s="26">
        <v>200</v>
      </c>
      <c r="B25" s="1" t="s">
        <v>37</v>
      </c>
      <c r="C25" s="25"/>
      <c r="D25" s="2"/>
      <c r="E25" s="2"/>
      <c r="F25" s="23">
        <v>40</v>
      </c>
      <c r="G25" s="23">
        <v>20</v>
      </c>
      <c r="H25" s="23">
        <v>10</v>
      </c>
      <c r="I25" s="23">
        <v>20</v>
      </c>
      <c r="J25" s="23">
        <v>10</v>
      </c>
      <c r="K25" s="23">
        <f t="shared" si="3"/>
        <v>100</v>
      </c>
      <c r="L25" s="3"/>
      <c r="M25" s="4">
        <f t="shared" si="4"/>
        <v>0</v>
      </c>
      <c r="N25" s="5">
        <f t="shared" si="5"/>
        <v>0</v>
      </c>
    </row>
    <row r="26" spans="1:14" ht="35.1" customHeight="1">
      <c r="A26" s="26">
        <v>210</v>
      </c>
      <c r="B26" s="6" t="s">
        <v>38</v>
      </c>
      <c r="C26" s="25"/>
      <c r="D26" s="2"/>
      <c r="E26" s="2"/>
      <c r="F26" s="24">
        <v>80</v>
      </c>
      <c r="G26" s="24">
        <v>50</v>
      </c>
      <c r="H26" s="24">
        <v>50</v>
      </c>
      <c r="I26" s="24">
        <v>50</v>
      </c>
      <c r="J26" s="24">
        <v>50</v>
      </c>
      <c r="K26" s="24">
        <f t="shared" si="3"/>
        <v>280</v>
      </c>
      <c r="L26" s="3"/>
      <c r="M26" s="21">
        <f t="shared" si="4"/>
        <v>0</v>
      </c>
      <c r="N26" s="22">
        <f t="shared" si="5"/>
        <v>0</v>
      </c>
    </row>
    <row r="27" spans="1:14" ht="35.1" customHeight="1">
      <c r="A27" s="26">
        <v>220</v>
      </c>
      <c r="B27" s="1" t="s">
        <v>39</v>
      </c>
      <c r="C27" s="25"/>
      <c r="D27" s="2"/>
      <c r="E27" s="2"/>
      <c r="F27" s="23">
        <v>150</v>
      </c>
      <c r="G27" s="23">
        <v>100</v>
      </c>
      <c r="H27" s="23">
        <v>50</v>
      </c>
      <c r="I27" s="23">
        <v>80</v>
      </c>
      <c r="J27" s="23">
        <v>50</v>
      </c>
      <c r="K27" s="23">
        <f t="shared" si="3"/>
        <v>430</v>
      </c>
      <c r="L27" s="3"/>
      <c r="M27" s="4">
        <f t="shared" si="4"/>
        <v>0</v>
      </c>
      <c r="N27" s="5">
        <f t="shared" si="5"/>
        <v>0</v>
      </c>
    </row>
    <row r="28" spans="1:14" ht="35.1" customHeight="1">
      <c r="A28" s="26">
        <v>230</v>
      </c>
      <c r="B28" s="6" t="s">
        <v>40</v>
      </c>
      <c r="C28" s="25"/>
      <c r="D28" s="2"/>
      <c r="E28" s="2"/>
      <c r="F28" s="24">
        <v>300</v>
      </c>
      <c r="G28" s="24">
        <v>200</v>
      </c>
      <c r="H28" s="24">
        <v>100</v>
      </c>
      <c r="I28" s="24">
        <v>150</v>
      </c>
      <c r="J28" s="24">
        <v>180</v>
      </c>
      <c r="K28" s="24">
        <f t="shared" si="3"/>
        <v>930</v>
      </c>
      <c r="L28" s="3"/>
      <c r="M28" s="21">
        <f t="shared" si="4"/>
        <v>0</v>
      </c>
      <c r="N28" s="22">
        <f t="shared" si="5"/>
        <v>0</v>
      </c>
    </row>
    <row r="29" spans="1:14" ht="35.1" customHeight="1">
      <c r="A29" s="26">
        <v>240</v>
      </c>
      <c r="B29" s="1" t="s">
        <v>41</v>
      </c>
      <c r="C29" s="25"/>
      <c r="D29" s="2"/>
      <c r="E29" s="2"/>
      <c r="F29" s="23">
        <v>150</v>
      </c>
      <c r="G29" s="23">
        <v>80</v>
      </c>
      <c r="H29" s="23">
        <v>50</v>
      </c>
      <c r="I29" s="23">
        <v>60</v>
      </c>
      <c r="J29" s="23">
        <v>80</v>
      </c>
      <c r="K29" s="23">
        <f t="shared" si="3"/>
        <v>420</v>
      </c>
      <c r="L29" s="3"/>
      <c r="M29" s="4">
        <f t="shared" si="4"/>
        <v>0</v>
      </c>
      <c r="N29" s="5">
        <f t="shared" si="5"/>
        <v>0</v>
      </c>
    </row>
    <row r="30" spans="1:14" ht="35.1" customHeight="1">
      <c r="A30" s="26">
        <v>250</v>
      </c>
      <c r="B30" s="6" t="s">
        <v>42</v>
      </c>
      <c r="C30" s="25"/>
      <c r="D30" s="2"/>
      <c r="E30" s="2"/>
      <c r="F30" s="24">
        <v>200</v>
      </c>
      <c r="G30" s="24">
        <v>100</v>
      </c>
      <c r="H30" s="24">
        <v>80</v>
      </c>
      <c r="I30" s="24">
        <v>100</v>
      </c>
      <c r="J30" s="24">
        <v>80</v>
      </c>
      <c r="K30" s="24">
        <f t="shared" si="3"/>
        <v>560</v>
      </c>
      <c r="L30" s="3"/>
      <c r="M30" s="21">
        <f t="shared" si="4"/>
        <v>0</v>
      </c>
      <c r="N30" s="22">
        <f t="shared" si="5"/>
        <v>0</v>
      </c>
    </row>
    <row r="31" spans="1:14" ht="35.1" customHeight="1">
      <c r="A31" s="26">
        <v>260</v>
      </c>
      <c r="B31" s="32" t="s">
        <v>43</v>
      </c>
      <c r="C31" s="25"/>
      <c r="D31" s="2"/>
      <c r="E31" s="2"/>
      <c r="F31" s="23">
        <v>300</v>
      </c>
      <c r="G31" s="23">
        <v>100</v>
      </c>
      <c r="H31" s="23">
        <v>80</v>
      </c>
      <c r="I31" s="23">
        <v>150</v>
      </c>
      <c r="J31" s="23">
        <v>80</v>
      </c>
      <c r="K31" s="23">
        <f t="shared" si="3"/>
        <v>710</v>
      </c>
      <c r="L31" s="3"/>
      <c r="M31" s="4">
        <f t="shared" si="4"/>
        <v>0</v>
      </c>
      <c r="N31" s="5">
        <f t="shared" si="5"/>
        <v>0</v>
      </c>
    </row>
    <row r="32" spans="1:14" ht="35.1" customHeight="1">
      <c r="A32" s="26">
        <v>270</v>
      </c>
      <c r="B32" s="18" t="s">
        <v>44</v>
      </c>
      <c r="C32" s="25"/>
      <c r="D32" s="2"/>
      <c r="E32" s="2"/>
      <c r="F32" s="24">
        <v>600</v>
      </c>
      <c r="G32" s="24">
        <v>400</v>
      </c>
      <c r="H32" s="24">
        <v>200</v>
      </c>
      <c r="I32" s="24">
        <v>300</v>
      </c>
      <c r="J32" s="24">
        <v>400</v>
      </c>
      <c r="K32" s="24">
        <f t="shared" si="2"/>
        <v>1900</v>
      </c>
      <c r="L32" s="3"/>
      <c r="M32" s="8">
        <f t="shared" si="4"/>
        <v>0</v>
      </c>
      <c r="N32" s="9">
        <f t="shared" si="1"/>
        <v>0</v>
      </c>
    </row>
    <row r="33" spans="1:14" ht="35.1" customHeight="1">
      <c r="A33" s="26">
        <v>280</v>
      </c>
      <c r="B33" s="1" t="s">
        <v>45</v>
      </c>
      <c r="C33" s="25"/>
      <c r="D33" s="2"/>
      <c r="E33" s="2"/>
      <c r="F33" s="23">
        <v>500</v>
      </c>
      <c r="G33" s="23">
        <v>150</v>
      </c>
      <c r="H33" s="23">
        <v>100</v>
      </c>
      <c r="I33" s="23">
        <v>80</v>
      </c>
      <c r="J33" s="23">
        <v>150</v>
      </c>
      <c r="K33" s="23">
        <f t="shared" si="2"/>
        <v>980</v>
      </c>
      <c r="L33" s="3"/>
      <c r="M33" s="4">
        <f t="shared" ref="M33:M39" si="6">K33*L33</f>
        <v>0</v>
      </c>
      <c r="N33" s="5">
        <f t="shared" si="1"/>
        <v>0</v>
      </c>
    </row>
    <row r="34" spans="1:14" ht="35.1" customHeight="1">
      <c r="A34" s="26">
        <v>290</v>
      </c>
      <c r="B34" s="18" t="s">
        <v>46</v>
      </c>
      <c r="C34" s="25"/>
      <c r="D34" s="2"/>
      <c r="E34" s="2"/>
      <c r="F34" s="24">
        <v>800</v>
      </c>
      <c r="G34" s="24">
        <v>400</v>
      </c>
      <c r="H34" s="24">
        <v>200</v>
      </c>
      <c r="I34" s="24">
        <v>150</v>
      </c>
      <c r="J34" s="24">
        <v>300</v>
      </c>
      <c r="K34" s="24">
        <f t="shared" si="2"/>
        <v>1850</v>
      </c>
      <c r="L34" s="3"/>
      <c r="M34" s="8">
        <f t="shared" si="6"/>
        <v>0</v>
      </c>
      <c r="N34" s="9">
        <f t="shared" si="1"/>
        <v>0</v>
      </c>
    </row>
    <row r="35" spans="1:14" ht="35.1" customHeight="1">
      <c r="A35" s="26">
        <v>300</v>
      </c>
      <c r="B35" s="1" t="s">
        <v>47</v>
      </c>
      <c r="C35" s="25"/>
      <c r="D35" s="2"/>
      <c r="E35" s="2"/>
      <c r="F35" s="23">
        <v>600</v>
      </c>
      <c r="G35" s="23">
        <v>400</v>
      </c>
      <c r="H35" s="23">
        <v>300</v>
      </c>
      <c r="I35" s="23">
        <v>400</v>
      </c>
      <c r="J35" s="23">
        <v>300</v>
      </c>
      <c r="K35" s="23">
        <f t="shared" si="2"/>
        <v>2000</v>
      </c>
      <c r="L35" s="3"/>
      <c r="M35" s="4">
        <f t="shared" si="6"/>
        <v>0</v>
      </c>
      <c r="N35" s="5">
        <f t="shared" si="1"/>
        <v>0</v>
      </c>
    </row>
    <row r="36" spans="1:14" ht="45.75">
      <c r="A36" s="26">
        <v>310</v>
      </c>
      <c r="B36" s="19" t="s">
        <v>48</v>
      </c>
      <c r="C36" s="17"/>
      <c r="D36" s="2"/>
      <c r="E36" s="2"/>
      <c r="F36" s="24">
        <v>600</v>
      </c>
      <c r="G36" s="24">
        <v>500</v>
      </c>
      <c r="H36" s="24">
        <v>700</v>
      </c>
      <c r="I36" s="24">
        <v>500</v>
      </c>
      <c r="J36" s="24">
        <v>800</v>
      </c>
      <c r="K36" s="24">
        <f t="shared" si="2"/>
        <v>3100</v>
      </c>
      <c r="L36" s="3"/>
      <c r="M36" s="21">
        <f t="shared" si="6"/>
        <v>0</v>
      </c>
      <c r="N36" s="22">
        <f t="shared" si="1"/>
        <v>0</v>
      </c>
    </row>
    <row r="37" spans="1:14" ht="48" customHeight="1">
      <c r="A37" s="26">
        <v>320</v>
      </c>
      <c r="B37" s="33" t="s">
        <v>49</v>
      </c>
      <c r="C37" s="17"/>
      <c r="D37" s="2"/>
      <c r="E37" s="2"/>
      <c r="F37" s="27">
        <v>180</v>
      </c>
      <c r="G37" s="27">
        <v>20</v>
      </c>
      <c r="H37" s="27">
        <v>20</v>
      </c>
      <c r="I37" s="27">
        <v>20</v>
      </c>
      <c r="J37" s="27">
        <v>20</v>
      </c>
      <c r="K37" s="27">
        <f t="shared" ref="K37" si="7">SUM(F37:J37)</f>
        <v>260</v>
      </c>
      <c r="L37" s="3"/>
      <c r="M37" s="28">
        <f t="shared" ref="M37" si="8">K37*L37</f>
        <v>0</v>
      </c>
      <c r="N37" s="29">
        <f t="shared" ref="N37" si="9">SUM(M37*0.19+M37)</f>
        <v>0</v>
      </c>
    </row>
    <row r="38" spans="1:14" ht="35.1" customHeight="1">
      <c r="A38" s="26">
        <v>330</v>
      </c>
      <c r="B38" s="30" t="s">
        <v>50</v>
      </c>
      <c r="C38" s="17"/>
      <c r="D38" s="2"/>
      <c r="E38" s="2"/>
      <c r="F38" s="24">
        <v>350</v>
      </c>
      <c r="G38" s="24">
        <v>50</v>
      </c>
      <c r="H38" s="24">
        <v>50</v>
      </c>
      <c r="I38" s="24">
        <v>50</v>
      </c>
      <c r="J38" s="24">
        <v>50</v>
      </c>
      <c r="K38" s="24">
        <f>SUBTOTAL(9,F38:J38)</f>
        <v>550</v>
      </c>
      <c r="L38" s="3"/>
      <c r="M38" s="21">
        <f t="shared" ref="M38" si="10">K38*L38</f>
        <v>0</v>
      </c>
      <c r="N38" s="22">
        <f t="shared" ref="N38" si="11">SUM(M38*0.19+M38)</f>
        <v>0</v>
      </c>
    </row>
    <row r="39" spans="1:14" ht="35.1" customHeight="1">
      <c r="A39" s="26">
        <v>340</v>
      </c>
      <c r="B39" s="20" t="s">
        <v>51</v>
      </c>
      <c r="C39" s="17"/>
      <c r="D39" s="2"/>
      <c r="E39" s="2"/>
      <c r="F39" s="23">
        <v>1000</v>
      </c>
      <c r="G39" s="23">
        <v>300</v>
      </c>
      <c r="H39" s="23">
        <v>100</v>
      </c>
      <c r="I39" s="23">
        <v>100</v>
      </c>
      <c r="J39" s="23">
        <v>100</v>
      </c>
      <c r="K39" s="23">
        <f t="shared" si="2"/>
        <v>1600</v>
      </c>
      <c r="L39" s="3"/>
      <c r="M39" s="4">
        <f t="shared" si="6"/>
        <v>0</v>
      </c>
      <c r="N39" s="5">
        <f t="shared" si="1"/>
        <v>0</v>
      </c>
    </row>
    <row r="40" spans="1:14" ht="35.1" customHeight="1">
      <c r="A40" s="46"/>
      <c r="B40" s="47"/>
      <c r="C40" s="47"/>
      <c r="D40" s="48"/>
      <c r="E40" s="10"/>
      <c r="F40" s="7"/>
      <c r="G40" s="7"/>
      <c r="H40" s="7"/>
      <c r="I40" s="7"/>
      <c r="J40" s="7"/>
      <c r="K40" s="7"/>
      <c r="L40" s="10" t="s">
        <v>52</v>
      </c>
      <c r="M40" s="11">
        <f>SUM(M6:M39)</f>
        <v>0</v>
      </c>
      <c r="N40" s="11">
        <f>SUM(N6:N39)</f>
        <v>0</v>
      </c>
    </row>
    <row r="41" spans="1:14">
      <c r="M41" s="12"/>
      <c r="N41" s="12"/>
    </row>
    <row r="42" spans="1:14" ht="42.6" customHeight="1">
      <c r="A42" s="34" t="s">
        <v>53</v>
      </c>
      <c r="B42" s="34"/>
      <c r="C42" s="34"/>
      <c r="D42" s="34"/>
      <c r="E42" s="34"/>
      <c r="F42" s="34"/>
      <c r="G42" s="35"/>
      <c r="H42" s="36" t="s">
        <v>54</v>
      </c>
      <c r="I42" s="36"/>
      <c r="J42" s="36"/>
      <c r="K42" s="36"/>
      <c r="L42" s="36"/>
      <c r="M42" s="36"/>
      <c r="N42" s="13"/>
    </row>
    <row r="43" spans="1:14" ht="42.6" customHeight="1">
      <c r="A43" s="37" t="s">
        <v>55</v>
      </c>
      <c r="B43" s="37"/>
      <c r="C43" s="37"/>
      <c r="D43" s="37"/>
      <c r="E43" s="37"/>
      <c r="F43" s="37"/>
    </row>
  </sheetData>
  <sheetProtection algorithmName="SHA-512" hashValue="JO7FgwkoMDPzR9dRStCN6a/DnAnSiwgIILP+igh+mR+i7+Z0cXoxNwWJflM9AR3RK7AB9voTpC90isBOLX0i5Q==" saltValue="/61O79qGFDDQQkipTOfg6w==" spinCount="100000" sheet="1" objects="1" scenarios="1" selectLockedCells="1"/>
  <protectedRanges>
    <protectedRange sqref="L5" name="Bereich1_5_1_3_1_1_1"/>
    <protectedRange sqref="L6:L39" name="Bereich1_5_4_1_1_2"/>
    <protectedRange sqref="M6:N6" name="Bereich1_5_1_4_1_1_2"/>
    <protectedRange sqref="M7:N7" name="Bereich1_5_1_4_1_1_4"/>
    <protectedRange sqref="M8:N31" name="Bereich1_5_1_4_1_1_5"/>
    <protectedRange sqref="M32:N32" name="Bereich1_5_1_4_1_1_6"/>
    <protectedRange sqref="M33:N33" name="Bereich1_5_1_4_1_1_7"/>
    <protectedRange sqref="M34:N34" name="Bereich1_5_1_4_1_1_8"/>
    <protectedRange sqref="M35:N39" name="Bereich1_5_1_4_1_1_9"/>
    <protectedRange sqref="L40" name="Bereich1_5_1_3_1_1_3"/>
    <protectedRange sqref="M40:N40" name="Bereich1_5_1_4_1_1_31"/>
  </protectedRanges>
  <autoFilter ref="A1:N40" xr:uid="{8F686425-2472-4845-9506-26C5981A1B6F}">
    <filterColumn colId="0" showButton="0"/>
    <filterColumn colId="1" showButton="0">
      <colorFilter dxfId="0" cellColor="0"/>
    </filterColumn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</autoFilter>
  <mergeCells count="9">
    <mergeCell ref="A42:G42"/>
    <mergeCell ref="H42:M42"/>
    <mergeCell ref="A43:F43"/>
    <mergeCell ref="A1:N1"/>
    <mergeCell ref="A2:N2"/>
    <mergeCell ref="A3:N3"/>
    <mergeCell ref="A4:B4"/>
    <mergeCell ref="C4:N4"/>
    <mergeCell ref="A40:D40"/>
  </mergeCells>
  <pageMargins left="0.7" right="0.7" top="0.78740157499999996" bottom="0.78740157499999996" header="0.3" footer="0.3"/>
  <pageSetup paperSize="9" scale="28" orientation="portrait" r:id="rId1"/>
  <headerFooter>
    <oddHeader>&amp;L2026 - 10051 Rahmenvereinbarung (RV) Lieferung von Persönlicher Schutzausrüstung (PSA) gegen Absturz (PSAgA)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7eafda-d430-4e36-b99f-b772f04eae8b" xsi:nil="true"/>
    <lcf76f155ced4ddcb4097134ff3c332f xmlns="0cf32d5e-146a-43bf-bce7-2efcc2ea5b0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4376BBF623BE1419C705CFC7199A2AF" ma:contentTypeVersion="15" ma:contentTypeDescription="Ein neues Dokument erstellen." ma:contentTypeScope="" ma:versionID="149f202fe648d8bce3d89aace5f9175f">
  <xsd:schema xmlns:xsd="http://www.w3.org/2001/XMLSchema" xmlns:xs="http://www.w3.org/2001/XMLSchema" xmlns:p="http://schemas.microsoft.com/office/2006/metadata/properties" xmlns:ns2="0cf32d5e-146a-43bf-bce7-2efcc2ea5b03" xmlns:ns3="bc7eafda-d430-4e36-b99f-b772f04eae8b" targetNamespace="http://schemas.microsoft.com/office/2006/metadata/properties" ma:root="true" ma:fieldsID="36ac04b61f90f7a1fbafe8c4d0c663de" ns2:_="" ns3:_="">
    <xsd:import namespace="0cf32d5e-146a-43bf-bce7-2efcc2ea5b03"/>
    <xsd:import namespace="bc7eafda-d430-4e36-b99f-b772f04ea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32d5e-146a-43bf-bce7-2efcc2ea5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7eafda-d430-4e36-b99f-b772f04eae8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9a0ff23-612c-453b-a91a-8db4c963edfe}" ma:internalName="TaxCatchAll" ma:showField="CatchAllData" ma:web="bc7eafda-d430-4e36-b99f-b772f04eae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1488F4-1A12-4676-AAEB-00D3475DFDD4}"/>
</file>

<file path=customXml/itemProps2.xml><?xml version="1.0" encoding="utf-8"?>
<ds:datastoreItem xmlns:ds="http://schemas.openxmlformats.org/officeDocument/2006/customXml" ds:itemID="{CB3FD2E8-B3B5-44AF-8402-CF81334D827A}"/>
</file>

<file path=customXml/itemProps3.xml><?xml version="1.0" encoding="utf-8"?>
<ds:datastoreItem xmlns:ds="http://schemas.openxmlformats.org/officeDocument/2006/customXml" ds:itemID="{39D16422-65DB-47BC-85DA-0DA3952EEFC7}"/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Die Autobahn GmbH des Bundes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Schlüter, Klaus</dc:creator>
  <cp:keywords/>
  <dc:description/>
  <cp:lastModifiedBy>Müller, Ralf</cp:lastModifiedBy>
  <cp:revision/>
  <dcterms:created xsi:type="dcterms:W3CDTF">2026-01-07T06:47:15Z</dcterms:created>
  <dcterms:modified xsi:type="dcterms:W3CDTF">2026-07-20T12:21:52Z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0x01010024376BBF623BE1419C705CFC7199A2AF</vt:lpwstr>
  </property>
  <property fmtid="{D5CDD505-2E9C-101B-9397-08002B2CF9AE}" pid="3" name="MediaServiceImageTags">
    <vt:lpwstr/>
  </property>
</Properties>
</file>